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.biechowiak\Desktop\Wnioski zmian\"/>
    </mc:Choice>
  </mc:AlternateContent>
  <xr:revisionPtr revIDLastSave="0" documentId="13_ncr:1_{CAFEF667-F4C3-4E11-A1AC-375412C2B3AD}" xr6:coauthVersionLast="47" xr6:coauthVersionMax="47" xr10:uidLastSave="{00000000-0000-0000-0000-000000000000}"/>
  <workbookProtection workbookAlgorithmName="SHA-512" workbookHashValue="xXFZ0scyE3Lj4j5tJqscN4XUzYKPDxox0/yBPACXTW1QkRy1nAITGINWcIaiINuLV5h2zpP2R7NWbKntB8MCEg==" workbookSaltValue="m8uaOlMY+n07TEl0QywNzw==" workbookSpinCount="100000" lockStructure="1"/>
  <bookViews>
    <workbookView xWindow="-120" yWindow="-120" windowWidth="38640" windowHeight="21240" xr2:uid="{00000000-000D-0000-FFFF-FFFF00000000}"/>
  </bookViews>
  <sheets>
    <sheet name="BUDŻET" sheetId="1" r:id="rId1"/>
    <sheet name="wydzielony rachunek dochodów" sheetId="3" r:id="rId2"/>
    <sheet name="roboczy" sheetId="2" state="hidden" r:id="rId3"/>
  </sheets>
  <definedNames>
    <definedName name="_edn1" localSheetId="0">BUDŻET!$B$86</definedName>
    <definedName name="_ednref1" localSheetId="0">BUDŻET!$B$2</definedName>
    <definedName name="_ftn1" localSheetId="0">BUDŻET!$B$83</definedName>
    <definedName name="_ftnref1" localSheetId="0">BUDŻET!$B$10</definedName>
    <definedName name="_Toc498495838" localSheetId="0">BUDŻET!#REF!</definedName>
    <definedName name="_xlnm.Print_Area" localSheetId="0">BUDŻET!$A$1:$I$79</definedName>
    <definedName name="_xlnm.Print_Area" localSheetId="1">'wydzielony rachunek dochodów'!$A$1:$J$53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3" l="1"/>
  <c r="H26" i="3"/>
  <c r="H25" i="3"/>
  <c r="C27" i="3"/>
  <c r="C26" i="3"/>
  <c r="C25" i="3"/>
  <c r="H28" i="1"/>
  <c r="H49" i="1"/>
  <c r="H48" i="1"/>
  <c r="H47" i="1"/>
  <c r="H46" i="1"/>
  <c r="H43" i="1"/>
  <c r="H42" i="1"/>
  <c r="H41" i="1"/>
  <c r="H40" i="1"/>
  <c r="H37" i="1"/>
  <c r="H36" i="1"/>
  <c r="H35" i="1"/>
  <c r="H34" i="1"/>
  <c r="H31" i="1"/>
  <c r="H30" i="1"/>
  <c r="H29" i="1"/>
  <c r="H25" i="1"/>
  <c r="H24" i="1"/>
  <c r="H22" i="1"/>
  <c r="H23" i="1"/>
  <c r="H23" i="3"/>
  <c r="H24" i="3"/>
  <c r="H28" i="3"/>
  <c r="H29" i="3"/>
  <c r="G38" i="1"/>
  <c r="I37" i="1"/>
  <c r="C37" i="1"/>
  <c r="I36" i="1"/>
  <c r="C36" i="1"/>
  <c r="I35" i="1"/>
  <c r="C35" i="1"/>
  <c r="B35" i="1"/>
  <c r="C39" i="1" s="1"/>
  <c r="I34" i="1"/>
  <c r="C34" i="1"/>
  <c r="G50" i="1" l="1"/>
  <c r="B32" i="3"/>
  <c r="G30" i="3"/>
  <c r="G32" i="3" s="1"/>
  <c r="B52" i="1"/>
  <c r="C29" i="3" l="1"/>
  <c r="C28" i="3"/>
  <c r="C24" i="3"/>
  <c r="C23" i="3"/>
  <c r="H2" i="3"/>
  <c r="B39" i="3" s="1"/>
  <c r="B29" i="1" l="1"/>
  <c r="C33" i="1" s="1"/>
  <c r="E18" i="3"/>
  <c r="B25" i="3"/>
  <c r="C31" i="3" s="1"/>
  <c r="C27" i="1"/>
  <c r="B47" i="1"/>
  <c r="C51" i="1" s="1"/>
  <c r="B41" i="1"/>
  <c r="C45" i="1" s="1"/>
  <c r="I22" i="1"/>
  <c r="I23" i="1"/>
  <c r="I24" i="1"/>
  <c r="I25" i="1"/>
  <c r="I47" i="1"/>
  <c r="I48" i="1"/>
  <c r="I49" i="1"/>
  <c r="I46" i="1"/>
  <c r="I41" i="1"/>
  <c r="I42" i="1"/>
  <c r="I43" i="1"/>
  <c r="I40" i="1"/>
  <c r="I29" i="1"/>
  <c r="I30" i="1"/>
  <c r="I31" i="1"/>
  <c r="I28" i="1"/>
  <c r="G44" i="1"/>
  <c r="G32" i="1"/>
  <c r="C47" i="1"/>
  <c r="C48" i="1"/>
  <c r="C49" i="1"/>
  <c r="C46" i="1"/>
  <c r="C41" i="1"/>
  <c r="C42" i="1"/>
  <c r="C43" i="1"/>
  <c r="C40" i="1"/>
  <c r="C29" i="1"/>
  <c r="C30" i="1"/>
  <c r="C31" i="1"/>
  <c r="C28" i="1"/>
  <c r="G26" i="1"/>
  <c r="C23" i="1"/>
  <c r="C24" i="1"/>
  <c r="C25" i="1"/>
  <c r="C22" i="1"/>
  <c r="G52" i="1" l="1"/>
  <c r="E17" i="1" s="1"/>
</calcChain>
</file>

<file path=xl/sharedStrings.xml><?xml version="1.0" encoding="utf-8"?>
<sst xmlns="http://schemas.openxmlformats.org/spreadsheetml/2006/main" count="124" uniqueCount="83">
  <si>
    <t xml:space="preserve">Wniosek o wstępną kontrasygnatę </t>
  </si>
  <si>
    <t xml:space="preserve">2) przedmiot zamówienia (zgodny z przedmiotem zamówienia we wzorze umowy): </t>
  </si>
  <si>
    <t>roboty budowlane</t>
  </si>
  <si>
    <t>usługi</t>
  </si>
  <si>
    <t>3) wartość udzielanego zamówienia ustalona z należytą starannością:</t>
  </si>
  <si>
    <t>NETTO:</t>
  </si>
  <si>
    <t>BRUTTO:</t>
  </si>
  <si>
    <t>Okres (miesiąc i rok)</t>
  </si>
  <si>
    <t>Dział</t>
  </si>
  <si>
    <t xml:space="preserve">Rozdział </t>
  </si>
  <si>
    <t>obszar funkcjonalny</t>
  </si>
  <si>
    <t>Wstępna kontrasygnata Głównego Księgowego – kwota jaką zamawiający może przeznaczyć na realizację zamówienia.</t>
  </si>
  <si>
    <t xml:space="preserve"> (data,  pieczątka i podpis kontrasygnującego)</t>
  </si>
  <si>
    <t>(nazwa placówki)</t>
  </si>
  <si>
    <r>
      <t>1)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 xml:space="preserve">Wnioskodawca: </t>
    </r>
  </si>
  <si>
    <t>zadanie budżetowe</t>
  </si>
  <si>
    <t>dostawy</t>
  </si>
  <si>
    <t>§ 4260</t>
  </si>
  <si>
    <t>§ 4530</t>
  </si>
  <si>
    <t>Kwota brutto</t>
  </si>
  <si>
    <t>§ 4210</t>
  </si>
  <si>
    <t>§ 4220</t>
  </si>
  <si>
    <t>§ 4270</t>
  </si>
  <si>
    <t>§ 4300</t>
  </si>
  <si>
    <t>B/V/1/3/1</t>
  </si>
  <si>
    <t>B/V/1/1/1</t>
  </si>
  <si>
    <t>B/V/1/30</t>
  </si>
  <si>
    <t>B/V/1/21</t>
  </si>
  <si>
    <t>B/V/1/19</t>
  </si>
  <si>
    <t>B/V/1/32</t>
  </si>
  <si>
    <r>
      <t xml:space="preserve"> (data, pieczątka i podpis Wnioskodawcy</t>
    </r>
    <r>
      <rPr>
        <sz val="8"/>
        <color theme="1"/>
        <rFont val="Calibri"/>
        <family val="2"/>
        <charset val="238"/>
        <scheme val="minor"/>
      </rPr>
      <t>)</t>
    </r>
  </si>
  <si>
    <t>(data, pieczątka i podpis upoważnionego pracownika DBFO)</t>
  </si>
  <si>
    <t>........................................................................................</t>
  </si>
  <si>
    <t>Głównego Księgowego dla placówek oświatowo-wychowawczych</t>
  </si>
  <si>
    <t>rodzaj zamówienia:</t>
  </si>
  <si>
    <t>LXXVIII Liceum Ogólnokształcące</t>
  </si>
  <si>
    <t>Poradnia Psychologiczno-Pedagogiczna nr 20</t>
  </si>
  <si>
    <t>Przedszkole nr 205</t>
  </si>
  <si>
    <t>Przedszkole nr 214</t>
  </si>
  <si>
    <t>Przedszkole nr 215</t>
  </si>
  <si>
    <t>Przedszkole nr 216</t>
  </si>
  <si>
    <t>Przedszkole nr 222</t>
  </si>
  <si>
    <t>Przedszkole nr 319</t>
  </si>
  <si>
    <t>Przedszkole nr 320</t>
  </si>
  <si>
    <t>Przedszkole nr 336</t>
  </si>
  <si>
    <t>Przedszkole nr 337</t>
  </si>
  <si>
    <t>Przedszkole nr 371</t>
  </si>
  <si>
    <t>Przedszkole nr 390</t>
  </si>
  <si>
    <t>Przedszkole nr 402</t>
  </si>
  <si>
    <t>Przedszkole nr 406</t>
  </si>
  <si>
    <t>Przedszkole nr 415</t>
  </si>
  <si>
    <t>Przedszkole nr 417</t>
  </si>
  <si>
    <t>Przedszkole nr 435</t>
  </si>
  <si>
    <t>Przedszkole nr 75</t>
  </si>
  <si>
    <t>Przedszkole nr 98</t>
  </si>
  <si>
    <t>Szkoła Podstawowa nr 150</t>
  </si>
  <si>
    <t>Szkoła Podstawowa nr 306</t>
  </si>
  <si>
    <t>Szkoła Podstawowa nr 341</t>
  </si>
  <si>
    <t>Szkoła Podstawowa nr 350</t>
  </si>
  <si>
    <t>Szkoła Podstawowa nr 357</t>
  </si>
  <si>
    <t>Szkoła Podstawowa nr 362</t>
  </si>
  <si>
    <t>Szkoła Podstawowa nr 363</t>
  </si>
  <si>
    <t>Szkoła Podstawowa nr 364</t>
  </si>
  <si>
    <t>Szkoła Podstawowa nr 82</t>
  </si>
  <si>
    <t>Zespół Szkolno-Przedszkolny nr 2</t>
  </si>
  <si>
    <t>Zespół Szkolno-Przedszkolny nr 6</t>
  </si>
  <si>
    <t>Zespół Szkolno-Przedszkolny nr 7</t>
  </si>
  <si>
    <t>ROK</t>
  </si>
  <si>
    <t>MIESIĄCE</t>
  </si>
  <si>
    <t>Razem płatne w</t>
  </si>
  <si>
    <t>B/V/1/4/1</t>
  </si>
  <si>
    <t xml:space="preserve">5) planowany podział płatności </t>
  </si>
  <si>
    <t xml:space="preserve">4) planowany podział płatności </t>
  </si>
  <si>
    <t>2. W budżecie m. st. Warszawy na 20………….r. zostały zabezpieczone środki.</t>
  </si>
  <si>
    <r>
      <t>1.</t>
    </r>
    <r>
      <rPr>
        <sz val="7"/>
        <color theme="1"/>
        <rFont val="Calibri"/>
        <family val="2"/>
        <charset val="238"/>
        <scheme val="minor"/>
      </rPr>
      <t> </t>
    </r>
    <r>
      <rPr>
        <sz val="10"/>
        <color theme="1"/>
        <rFont val="Calibri"/>
        <family val="2"/>
        <charset val="238"/>
        <scheme val="minor"/>
      </rPr>
      <t>Środki na lata ………………………………. zostały zabezpieczone zgodnie z Uchwałą Nr ………………/………………………/………………..……. 
Rady m.st. Warszawy z dn. …………………………………… z późn. zm.</t>
    </r>
  </si>
  <si>
    <t>Paragraf</t>
  </si>
  <si>
    <t>Wyróżnik</t>
  </si>
  <si>
    <r>
      <t xml:space="preserve">Załącznik nr </t>
    </r>
    <r>
      <rPr>
        <b/>
        <sz val="8"/>
        <color theme="1"/>
        <rFont val="Calibri"/>
        <family val="2"/>
        <charset val="238"/>
        <scheme val="minor"/>
      </rPr>
      <t>12</t>
    </r>
    <r>
      <rPr>
        <sz val="8"/>
        <color theme="1"/>
        <rFont val="Calibri"/>
        <family val="2"/>
        <charset val="238"/>
        <scheme val="minor"/>
      </rPr>
      <t xml:space="preserve"> do Regulaminy udzielania zamówień publicznych dla ………………………………………………………………</t>
    </r>
  </si>
  <si>
    <t>Dzielnicowe Biuro Finansów Oświaty Bemowo m. st. Warszawy</t>
  </si>
  <si>
    <t>4) zamówienie wynika z  jednostki m.st. Warszawy i WPF na lata …………………………………</t>
  </si>
  <si>
    <t>B/V/1/8/1</t>
  </si>
  <si>
    <t>§ 6050</t>
  </si>
  <si>
    <t>§ 6060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</si>
</sst>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0\ [$PLN];[Red]\-#,##0.00\ [$PLN]"/>
    <numFmt numFmtId="166" formatCode="#,##0_ ;[Red]\-#,##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i/>
      <sz val="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2" xfId="0" applyBorder="1"/>
    <xf numFmtId="0" fontId="2" fillId="0" borderId="0" xfId="1" applyAlignment="1">
      <alignment horizontal="justify" vertical="center"/>
    </xf>
    <xf numFmtId="0" fontId="2" fillId="0" borderId="0" xfId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15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0" fontId="8" fillId="0" borderId="18" xfId="0" applyNumberFormat="1" applyFont="1" applyBorder="1" applyAlignment="1">
      <alignment vertical="center"/>
    </xf>
    <xf numFmtId="40" fontId="8" fillId="0" borderId="17" xfId="0" applyNumberFormat="1" applyFont="1" applyBorder="1" applyAlignment="1">
      <alignment vertical="center"/>
    </xf>
    <xf numFmtId="40" fontId="8" fillId="0" borderId="19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3" borderId="21" xfId="0" applyFill="1" applyBorder="1"/>
    <xf numFmtId="0" fontId="0" fillId="0" borderId="21" xfId="0" applyBorder="1"/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40" fontId="8" fillId="2" borderId="5" xfId="0" applyNumberFormat="1" applyFont="1" applyFill="1" applyBorder="1" applyAlignment="1" applyProtection="1">
      <alignment vertical="center"/>
      <protection locked="0"/>
    </xf>
    <xf numFmtId="40" fontId="8" fillId="2" borderId="2" xfId="0" applyNumberFormat="1" applyFont="1" applyFill="1" applyBorder="1" applyAlignment="1" applyProtection="1">
      <alignment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14" fontId="1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4" xfId="0" applyBorder="1"/>
    <xf numFmtId="0" fontId="0" fillId="0" borderId="0" xfId="0" applyAlignment="1">
      <alignment horizontal="center" vertical="center" wrapText="1"/>
    </xf>
    <xf numFmtId="0" fontId="0" fillId="0" borderId="5" xfId="0" applyBorder="1"/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11" xfId="0" applyBorder="1"/>
    <xf numFmtId="0" fontId="11" fillId="0" borderId="8" xfId="0" applyFont="1" applyBorder="1" applyAlignment="1">
      <alignment horizontal="center" vertical="center"/>
    </xf>
    <xf numFmtId="40" fontId="8" fillId="0" borderId="15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8" fillId="2" borderId="5" xfId="0" applyNumberFormat="1" applyFont="1" applyFill="1" applyBorder="1" applyAlignment="1" applyProtection="1">
      <alignment horizontal="center" vertical="center"/>
      <protection locked="0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66" fontId="8" fillId="2" borderId="5" xfId="0" applyNumberFormat="1" applyFont="1" applyFill="1" applyBorder="1" applyAlignment="1" applyProtection="1">
      <alignment horizontal="center" vertical="center"/>
      <protection locked="0"/>
    </xf>
    <xf numFmtId="166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40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Border="1" applyAlignment="1">
      <alignment vertical="center"/>
    </xf>
    <xf numFmtId="40" fontId="8" fillId="0" borderId="7" xfId="0" applyNumberFormat="1" applyFont="1" applyBorder="1" applyAlignment="1">
      <alignment vertical="center"/>
    </xf>
    <xf numFmtId="40" fontId="8" fillId="0" borderId="8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9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5" fontId="12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6" xfId="0" applyNumberFormat="1" applyFont="1" applyBorder="1" applyAlignment="1">
      <alignment horizontal="right" vertical="center" wrapText="1"/>
    </xf>
    <xf numFmtId="165" fontId="12" fillId="0" borderId="3" xfId="0" applyNumberFormat="1" applyFont="1" applyBorder="1" applyAlignment="1">
      <alignment horizontal="right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164" fontId="5" fillId="0" borderId="16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12" fillId="0" borderId="0" xfId="0" applyNumberFormat="1" applyFont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165" fontId="12" fillId="2" borderId="0" xfId="0" applyNumberFormat="1" applyFont="1" applyFill="1" applyAlignment="1" applyProtection="1">
      <alignment horizontal="right" vertical="center" wrapText="1"/>
      <protection locked="0"/>
    </xf>
    <xf numFmtId="0" fontId="0" fillId="0" borderId="5" xfId="0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40" fontId="8" fillId="2" borderId="6" xfId="0" applyNumberFormat="1" applyFont="1" applyFill="1" applyBorder="1" applyAlignment="1" applyProtection="1">
      <alignment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93"/>
  <sheetViews>
    <sheetView showGridLines="0" tabSelected="1" zoomScaleNormal="100" workbookViewId="0">
      <selection activeCell="B19" sqref="B19:I19"/>
    </sheetView>
  </sheetViews>
  <sheetFormatPr defaultColWidth="0" defaultRowHeight="15" zeroHeight="1" x14ac:dyDescent="0.25"/>
  <cols>
    <col min="1" max="1" width="2.7109375" customWidth="1"/>
    <col min="2" max="2" width="20" customWidth="1"/>
    <col min="3" max="3" width="8.28515625" customWidth="1"/>
    <col min="4" max="4" width="12.7109375" customWidth="1"/>
    <col min="5" max="5" width="12.140625" customWidth="1"/>
    <col min="6" max="6" width="8.42578125" bestFit="1" customWidth="1"/>
    <col min="7" max="7" width="15.85546875" customWidth="1"/>
    <col min="8" max="8" width="13.42578125" customWidth="1"/>
    <col min="9" max="9" width="14.5703125" customWidth="1"/>
    <col min="10" max="10" width="3.7109375" customWidth="1"/>
    <col min="11" max="16383" width="9.140625" hidden="1"/>
    <col min="16384" max="16384" width="19.140625" hidden="1"/>
  </cols>
  <sheetData>
    <row r="1" spans="2:9" ht="15.75" x14ac:dyDescent="0.25">
      <c r="B1" s="94" t="s">
        <v>0</v>
      </c>
      <c r="C1" s="94"/>
      <c r="D1" s="94"/>
      <c r="E1" s="94"/>
      <c r="F1" s="94"/>
      <c r="G1" s="94"/>
      <c r="H1" s="94"/>
      <c r="I1" s="94"/>
    </row>
    <row r="2" spans="2:9" x14ac:dyDescent="0.25">
      <c r="B2" s="113" t="s">
        <v>33</v>
      </c>
      <c r="C2" s="113"/>
      <c r="D2" s="113"/>
      <c r="E2" s="113"/>
      <c r="F2" s="113"/>
      <c r="G2" s="113"/>
      <c r="H2" s="113"/>
      <c r="I2" s="113"/>
    </row>
    <row r="3" spans="2:9" ht="15.75" thickBot="1" x14ac:dyDescent="0.3">
      <c r="B3" s="4"/>
    </row>
    <row r="4" spans="2:9" x14ac:dyDescent="0.25">
      <c r="B4" s="98"/>
      <c r="C4" s="99"/>
      <c r="D4" s="99"/>
      <c r="E4" s="99"/>
      <c r="F4" s="99"/>
      <c r="G4" s="99"/>
      <c r="H4" s="99"/>
      <c r="I4" s="57"/>
    </row>
    <row r="5" spans="2:9" ht="15" customHeight="1" x14ac:dyDescent="0.25">
      <c r="B5" s="49" t="s">
        <v>14</v>
      </c>
      <c r="C5" s="118"/>
      <c r="D5" s="118"/>
      <c r="E5" s="118"/>
      <c r="F5" s="118"/>
      <c r="G5" s="118"/>
      <c r="H5" s="50"/>
      <c r="I5" s="1"/>
    </row>
    <row r="6" spans="2:9" ht="15" customHeight="1" x14ac:dyDescent="0.25">
      <c r="B6" s="49"/>
      <c r="C6" s="112" t="s">
        <v>13</v>
      </c>
      <c r="D6" s="112"/>
      <c r="E6" s="112"/>
      <c r="F6" s="112"/>
      <c r="G6" s="112"/>
      <c r="H6" s="56"/>
      <c r="I6" s="1"/>
    </row>
    <row r="7" spans="2:9" ht="16.5" customHeight="1" x14ac:dyDescent="0.25">
      <c r="B7" s="100" t="s">
        <v>1</v>
      </c>
      <c r="C7" s="101"/>
      <c r="D7" s="101"/>
      <c r="E7" s="101"/>
      <c r="F7" s="101"/>
      <c r="G7" s="101"/>
      <c r="H7" s="101"/>
      <c r="I7" s="1"/>
    </row>
    <row r="8" spans="2:9" ht="21.75" customHeight="1" x14ac:dyDescent="0.25">
      <c r="B8" s="109"/>
      <c r="C8" s="110"/>
      <c r="D8" s="110"/>
      <c r="E8" s="110"/>
      <c r="F8" s="110"/>
      <c r="G8" s="110"/>
      <c r="H8" s="110"/>
      <c r="I8" s="111"/>
    </row>
    <row r="9" spans="2:9" ht="18.75" customHeight="1" x14ac:dyDescent="0.25">
      <c r="B9" s="119"/>
      <c r="C9" s="120"/>
      <c r="D9" s="120"/>
      <c r="E9" s="120"/>
      <c r="F9" s="120"/>
      <c r="G9" s="120"/>
      <c r="H9" s="120"/>
      <c r="I9" s="1"/>
    </row>
    <row r="10" spans="2:9" ht="23.25" customHeight="1" x14ac:dyDescent="0.25">
      <c r="B10" s="49" t="s">
        <v>34</v>
      </c>
      <c r="C10" s="118" t="s">
        <v>16</v>
      </c>
      <c r="D10" s="118"/>
      <c r="E10" s="118"/>
      <c r="F10" s="50"/>
      <c r="G10" s="50"/>
      <c r="I10" s="1"/>
    </row>
    <row r="11" spans="2:9" x14ac:dyDescent="0.25">
      <c r="B11" s="102"/>
      <c r="C11" s="103"/>
      <c r="D11" s="103"/>
      <c r="E11" s="103"/>
      <c r="F11" s="103"/>
      <c r="G11" s="103"/>
      <c r="H11" s="103"/>
      <c r="I11" s="1"/>
    </row>
    <row r="12" spans="2:9" ht="15" customHeight="1" x14ac:dyDescent="0.25">
      <c r="B12" s="102" t="s">
        <v>4</v>
      </c>
      <c r="C12" s="103"/>
      <c r="D12" s="103"/>
      <c r="E12" s="103"/>
      <c r="F12" s="103"/>
      <c r="G12" s="103"/>
      <c r="H12" s="103"/>
      <c r="I12" s="1"/>
    </row>
    <row r="13" spans="2:9" x14ac:dyDescent="0.25">
      <c r="B13" s="102"/>
      <c r="C13" s="103"/>
      <c r="D13" s="103"/>
      <c r="E13" s="103"/>
      <c r="F13" s="103"/>
      <c r="G13" s="103"/>
      <c r="H13" s="103"/>
      <c r="I13" s="1"/>
    </row>
    <row r="14" spans="2:9" ht="15" customHeight="1" thickBot="1" x14ac:dyDescent="0.3">
      <c r="B14" s="49"/>
      <c r="C14" s="50"/>
      <c r="D14" s="50"/>
      <c r="E14" s="50"/>
      <c r="I14" s="1"/>
    </row>
    <row r="15" spans="2:9" ht="19.5" thickBot="1" x14ac:dyDescent="0.3">
      <c r="B15" s="6"/>
      <c r="C15" s="50"/>
      <c r="D15" s="24" t="s">
        <v>5</v>
      </c>
      <c r="E15" s="114"/>
      <c r="F15" s="115"/>
      <c r="I15" s="1"/>
    </row>
    <row r="16" spans="2:9" ht="15.75" thickBot="1" x14ac:dyDescent="0.3">
      <c r="B16" s="49"/>
      <c r="C16" s="50"/>
      <c r="D16" s="25"/>
      <c r="E16" s="58"/>
      <c r="I16" s="1"/>
    </row>
    <row r="17" spans="2:9" ht="20.25" customHeight="1" thickBot="1" x14ac:dyDescent="0.3">
      <c r="B17" s="49"/>
      <c r="C17" s="50"/>
      <c r="D17" s="24" t="s">
        <v>6</v>
      </c>
      <c r="E17" s="116">
        <f>G52</f>
        <v>0</v>
      </c>
      <c r="F17" s="117"/>
      <c r="I17" s="1"/>
    </row>
    <row r="18" spans="2:9" x14ac:dyDescent="0.25">
      <c r="B18" s="49"/>
      <c r="C18" s="50"/>
      <c r="D18" s="50"/>
      <c r="E18" s="50"/>
      <c r="I18" s="1"/>
    </row>
    <row r="19" spans="2:9" ht="33" customHeight="1" x14ac:dyDescent="0.25">
      <c r="B19" s="124" t="s">
        <v>79</v>
      </c>
      <c r="C19" s="125"/>
      <c r="D19" s="125"/>
      <c r="E19" s="125"/>
      <c r="F19" s="125"/>
      <c r="G19" s="125"/>
      <c r="H19" s="125"/>
      <c r="I19" s="126"/>
    </row>
    <row r="20" spans="2:9" ht="21.75" customHeight="1" thickBot="1" x14ac:dyDescent="0.3">
      <c r="B20" s="130" t="s">
        <v>71</v>
      </c>
      <c r="C20" s="131"/>
      <c r="D20" s="131"/>
      <c r="E20" s="131"/>
      <c r="F20" s="131"/>
      <c r="G20" s="131"/>
      <c r="H20" s="131"/>
      <c r="I20" s="59"/>
    </row>
    <row r="21" spans="2:9" ht="27" customHeight="1" thickBot="1" x14ac:dyDescent="0.3">
      <c r="B21" s="71" t="s">
        <v>7</v>
      </c>
      <c r="C21" s="71" t="s">
        <v>8</v>
      </c>
      <c r="D21" s="71" t="s">
        <v>9</v>
      </c>
      <c r="E21" s="71" t="s">
        <v>75</v>
      </c>
      <c r="F21" s="71" t="s">
        <v>76</v>
      </c>
      <c r="G21" s="71" t="s">
        <v>19</v>
      </c>
      <c r="H21" s="71" t="s">
        <v>15</v>
      </c>
      <c r="I21" s="71" t="s">
        <v>10</v>
      </c>
    </row>
    <row r="22" spans="2:9" ht="15.75" thickBot="1" x14ac:dyDescent="0.3">
      <c r="B22" s="39" t="s">
        <v>67</v>
      </c>
      <c r="C22" s="17" t="str">
        <f>MID(D22,1,3)</f>
        <v/>
      </c>
      <c r="D22" s="41"/>
      <c r="E22" s="41"/>
      <c r="F22" s="76"/>
      <c r="G22" s="42"/>
      <c r="H22" s="30" t="str">
        <f>IF(D22&gt;0,IF(E22="§ 4270","B/V/1/27",VLOOKUP(D22,roboczy!$C$2:$D$9,2,FALSE)),"")</f>
        <v/>
      </c>
      <c r="I22" s="30" t="str">
        <f>IF(D22&gt;0,"GMMW","")</f>
        <v/>
      </c>
    </row>
    <row r="23" spans="2:9" ht="15.75" thickBot="1" x14ac:dyDescent="0.3">
      <c r="B23" s="33"/>
      <c r="C23" s="17" t="str">
        <f t="shared" ref="C23:C25" si="0">MID(D23,1,3)</f>
        <v/>
      </c>
      <c r="D23" s="41"/>
      <c r="E23" s="41"/>
      <c r="F23" s="76"/>
      <c r="G23" s="42"/>
      <c r="H23" s="30" t="str">
        <f>IF(D23&gt;0,IF(E23="§ 4270","B/V/1/27",VLOOKUP(D23,roboczy!$C$2:$D$9,2,FALSE)),"")</f>
        <v/>
      </c>
      <c r="I23" s="17" t="str">
        <f t="shared" ref="I23:I25" si="1">IF(D23&gt;0,"GMMW","")</f>
        <v/>
      </c>
    </row>
    <row r="24" spans="2:9" ht="15.75" thickBot="1" x14ac:dyDescent="0.3">
      <c r="B24" s="39" t="s">
        <v>68</v>
      </c>
      <c r="C24" s="17" t="str">
        <f t="shared" si="0"/>
        <v/>
      </c>
      <c r="D24" s="41"/>
      <c r="E24" s="41"/>
      <c r="F24" s="76"/>
      <c r="G24" s="42"/>
      <c r="H24" s="30" t="str">
        <f>IF(D24&gt;0,IF(E24="§ 4270","B/V/1/27",VLOOKUP(D24,roboczy!$C$2:$D$9,2,FALSE)),"")</f>
        <v/>
      </c>
      <c r="I24" s="17" t="str">
        <f t="shared" si="1"/>
        <v/>
      </c>
    </row>
    <row r="25" spans="2:9" ht="15.75" thickBot="1" x14ac:dyDescent="0.3">
      <c r="B25" s="44"/>
      <c r="C25" s="17" t="str">
        <f t="shared" si="0"/>
        <v/>
      </c>
      <c r="D25" s="41"/>
      <c r="E25" s="41"/>
      <c r="F25" s="77"/>
      <c r="G25" s="43"/>
      <c r="H25" s="30" t="str">
        <f>IF(D25&gt;0,IF(E25="§ 4270","B/V/1/27",VLOOKUP(D25,roboczy!$C$2:$D$9,2,FALSE)),"")</f>
        <v/>
      </c>
      <c r="I25" s="17" t="str">
        <f t="shared" si="1"/>
        <v/>
      </c>
    </row>
    <row r="26" spans="2:9" x14ac:dyDescent="0.25">
      <c r="B26" s="33"/>
      <c r="C26" s="104" t="s">
        <v>69</v>
      </c>
      <c r="D26" s="105"/>
      <c r="E26" s="75"/>
      <c r="F26" s="78"/>
      <c r="G26" s="87">
        <f>SUM(G22:G25)</f>
        <v>0</v>
      </c>
      <c r="H26" s="48"/>
      <c r="I26" s="26"/>
    </row>
    <row r="27" spans="2:9" ht="15.75" thickBot="1" x14ac:dyDescent="0.3">
      <c r="B27" s="34"/>
      <c r="C27" s="96">
        <f>B23</f>
        <v>0</v>
      </c>
      <c r="D27" s="106"/>
      <c r="E27" s="72"/>
      <c r="F27" s="79"/>
      <c r="G27" s="88"/>
      <c r="H27" s="48"/>
      <c r="I27" s="17"/>
    </row>
    <row r="28" spans="2:9" ht="15.75" thickBot="1" x14ac:dyDescent="0.3">
      <c r="B28" s="40" t="s">
        <v>67</v>
      </c>
      <c r="C28" s="17" t="str">
        <f>MID(D28,1,3)</f>
        <v/>
      </c>
      <c r="D28" s="41"/>
      <c r="E28" s="41"/>
      <c r="F28" s="76"/>
      <c r="G28" s="144"/>
      <c r="H28" s="29" t="str">
        <f>IF(D28&gt;0,IF(E28="§ 4270","B/V/1/27",VLOOKUP(D28,roboczy!$C$2:$D$9,2,FALSE)),"")</f>
        <v/>
      </c>
      <c r="I28" s="17" t="str">
        <f>IF(D28&gt;0,"GMMW","")</f>
        <v/>
      </c>
    </row>
    <row r="29" spans="2:9" ht="15.75" thickBot="1" x14ac:dyDescent="0.3">
      <c r="B29" s="33" t="str">
        <f>IF(D28&gt;0,B23+1,"")</f>
        <v/>
      </c>
      <c r="C29" s="17" t="str">
        <f t="shared" ref="C29:C31" si="2">MID(D29,1,3)</f>
        <v/>
      </c>
      <c r="D29" s="41"/>
      <c r="E29" s="41"/>
      <c r="F29" s="76"/>
      <c r="G29" s="42"/>
      <c r="H29" s="30" t="str">
        <f>IF(D29&gt;0,IF(E29="§ 4270","B/V/1/27",VLOOKUP(D29,roboczy!$C$2:$D$9,2,FALSE)),"")</f>
        <v/>
      </c>
      <c r="I29" s="17" t="str">
        <f t="shared" ref="I29:I31" si="3">IF(D29&gt;0,"GMMW","")</f>
        <v/>
      </c>
    </row>
    <row r="30" spans="2:9" ht="15.75" thickBot="1" x14ac:dyDescent="0.3">
      <c r="B30" s="39" t="s">
        <v>68</v>
      </c>
      <c r="C30" s="17" t="str">
        <f t="shared" si="2"/>
        <v/>
      </c>
      <c r="D30" s="41"/>
      <c r="E30" s="41"/>
      <c r="F30" s="76"/>
      <c r="G30" s="42"/>
      <c r="H30" s="30" t="str">
        <f>IF(D30&gt;0,IF(E30="§ 4270","B/V/1/27",VLOOKUP(D30,roboczy!$C$2:$D$9,2,FALSE)),"")</f>
        <v/>
      </c>
      <c r="I30" s="17" t="str">
        <f t="shared" si="3"/>
        <v/>
      </c>
    </row>
    <row r="31" spans="2:9" ht="15.75" thickBot="1" x14ac:dyDescent="0.3">
      <c r="B31" s="44"/>
      <c r="C31" s="17" t="str">
        <f t="shared" si="2"/>
        <v/>
      </c>
      <c r="D31" s="41"/>
      <c r="E31" s="41"/>
      <c r="F31" s="76"/>
      <c r="G31" s="42"/>
      <c r="H31" s="30" t="str">
        <f>IF(D31&gt;0,IF(E31="§ 4270","B/V/1/27",VLOOKUP(D31,roboczy!$C$2:$D$9,2,FALSE)),"")</f>
        <v/>
      </c>
      <c r="I31" s="17" t="str">
        <f t="shared" si="3"/>
        <v/>
      </c>
    </row>
    <row r="32" spans="2:9" x14ac:dyDescent="0.25">
      <c r="B32" s="33"/>
      <c r="C32" s="104" t="s">
        <v>69</v>
      </c>
      <c r="D32" s="107"/>
      <c r="E32" s="73"/>
      <c r="F32" s="80"/>
      <c r="G32" s="87">
        <f>SUM(G28:G31)</f>
        <v>0</v>
      </c>
      <c r="H32" s="48"/>
      <c r="I32" s="26"/>
    </row>
    <row r="33" spans="2:9" ht="15.75" thickBot="1" x14ac:dyDescent="0.3">
      <c r="B33" s="34"/>
      <c r="C33" s="96" t="str">
        <f>B29</f>
        <v/>
      </c>
      <c r="D33" s="108"/>
      <c r="E33" s="74"/>
      <c r="F33" s="81"/>
      <c r="G33" s="88"/>
      <c r="H33" s="48"/>
      <c r="I33" s="17"/>
    </row>
    <row r="34" spans="2:9" ht="15.75" thickBot="1" x14ac:dyDescent="0.3">
      <c r="B34" s="37" t="s">
        <v>67</v>
      </c>
      <c r="C34" s="17" t="str">
        <f>MID(D34,1,3)</f>
        <v/>
      </c>
      <c r="D34" s="41"/>
      <c r="E34" s="41"/>
      <c r="F34" s="76"/>
      <c r="G34" s="42"/>
      <c r="H34" s="29" t="str">
        <f>IF(D34&gt;0,IF(E34="§ 4270","B/V/1/27",VLOOKUP(D34,roboczy!$C$2:$D$9,2,FALSE)),"")</f>
        <v/>
      </c>
      <c r="I34" s="16" t="str">
        <f>IF(D34&gt;0,"GMMW","")</f>
        <v/>
      </c>
    </row>
    <row r="35" spans="2:9" ht="15.75" thickBot="1" x14ac:dyDescent="0.3">
      <c r="B35" s="35" t="str">
        <f>IF(D34&gt;0,B11+3,"")</f>
        <v/>
      </c>
      <c r="C35" s="17" t="str">
        <f t="shared" ref="C35:C37" si="4">MID(D35,1,3)</f>
        <v/>
      </c>
      <c r="D35" s="41"/>
      <c r="E35" s="41"/>
      <c r="F35" s="76"/>
      <c r="G35" s="42"/>
      <c r="H35" s="30" t="str">
        <f>IF(D35&gt;0,IF(E35="§ 4270","B/V/1/27",VLOOKUP(D35,roboczy!$C$2:$D$9,2,FALSE)),"")</f>
        <v/>
      </c>
      <c r="I35" s="16" t="str">
        <f t="shared" ref="I35:I37" si="5">IF(D35&gt;0,"GMMW","")</f>
        <v/>
      </c>
    </row>
    <row r="36" spans="2:9" ht="15.75" thickBot="1" x14ac:dyDescent="0.3">
      <c r="B36" s="38" t="s">
        <v>68</v>
      </c>
      <c r="C36" s="17" t="str">
        <f t="shared" si="4"/>
        <v/>
      </c>
      <c r="D36" s="41"/>
      <c r="E36" s="41"/>
      <c r="F36" s="76"/>
      <c r="G36" s="42"/>
      <c r="H36" s="30" t="str">
        <f>IF(D36&gt;0,IF(E36="§ 4270","B/V/1/27",VLOOKUP(D36,roboczy!$C$2:$D$9,2,FALSE)),"")</f>
        <v/>
      </c>
      <c r="I36" s="16" t="str">
        <f t="shared" si="5"/>
        <v/>
      </c>
    </row>
    <row r="37" spans="2:9" ht="15.75" thickBot="1" x14ac:dyDescent="0.3">
      <c r="B37" s="45"/>
      <c r="C37" s="17" t="str">
        <f t="shared" si="4"/>
        <v/>
      </c>
      <c r="D37" s="41"/>
      <c r="E37" s="41"/>
      <c r="F37" s="76"/>
      <c r="G37" s="85"/>
      <c r="H37" s="30" t="str">
        <f>IF(D37&gt;0,IF(E37="§ 4270","B/V/1/27",VLOOKUP(D37,roboczy!$C$2:$D$9,2,FALSE)),"")</f>
        <v/>
      </c>
      <c r="I37" s="60" t="str">
        <f t="shared" si="5"/>
        <v/>
      </c>
    </row>
    <row r="38" spans="2:9" x14ac:dyDescent="0.25">
      <c r="B38" s="35"/>
      <c r="C38" s="104" t="s">
        <v>69</v>
      </c>
      <c r="D38" s="105"/>
      <c r="E38" s="18"/>
      <c r="F38" s="19"/>
      <c r="G38" s="86">
        <f>SUM(G34:G37)</f>
        <v>0</v>
      </c>
      <c r="H38" s="61"/>
      <c r="I38" s="57"/>
    </row>
    <row r="39" spans="2:9" ht="15.75" thickBot="1" x14ac:dyDescent="0.3">
      <c r="B39" s="36"/>
      <c r="C39" s="96" t="str">
        <f>B35</f>
        <v/>
      </c>
      <c r="D39" s="106"/>
      <c r="E39" s="23"/>
      <c r="F39" s="21"/>
      <c r="G39" s="84"/>
      <c r="H39" s="70"/>
      <c r="I39" s="59"/>
    </row>
    <row r="40" spans="2:9" ht="15.75" thickBot="1" x14ac:dyDescent="0.3">
      <c r="B40" s="40" t="s">
        <v>67</v>
      </c>
      <c r="C40" s="17" t="str">
        <f>MID(D40,1,3)</f>
        <v/>
      </c>
      <c r="D40" s="41"/>
      <c r="E40" s="41"/>
      <c r="F40" s="76"/>
      <c r="G40" s="42"/>
      <c r="H40" s="30" t="str">
        <f>IF(D40&gt;0,IF(E40="§ 4270","B/V/1/27",VLOOKUP(D40,roboczy!$C$2:$D$9,2,FALSE)),"")</f>
        <v/>
      </c>
      <c r="I40" s="17" t="str">
        <f>IF(D40&gt;0,"GMMW","")</f>
        <v/>
      </c>
    </row>
    <row r="41" spans="2:9" ht="15.75" thickBot="1" x14ac:dyDescent="0.3">
      <c r="B41" s="33" t="str">
        <f>IF(D40&gt;0,B23+2,"")</f>
        <v/>
      </c>
      <c r="C41" s="17" t="str">
        <f t="shared" ref="C41:C43" si="6">MID(D41,1,3)</f>
        <v/>
      </c>
      <c r="D41" s="41"/>
      <c r="E41" s="41"/>
      <c r="F41" s="76"/>
      <c r="G41" s="42"/>
      <c r="H41" s="30" t="str">
        <f>IF(D41&gt;0,IF(E41="§ 4270","B/V/1/27",VLOOKUP(D41,roboczy!$C$2:$D$9,2,FALSE)),"")</f>
        <v/>
      </c>
      <c r="I41" s="17" t="str">
        <f t="shared" ref="I41:I43" si="7">IF(D41&gt;0,"GMMW","")</f>
        <v/>
      </c>
    </row>
    <row r="42" spans="2:9" ht="15.75" thickBot="1" x14ac:dyDescent="0.3">
      <c r="B42" s="39" t="s">
        <v>68</v>
      </c>
      <c r="C42" s="17" t="str">
        <f t="shared" si="6"/>
        <v/>
      </c>
      <c r="D42" s="41"/>
      <c r="E42" s="41"/>
      <c r="F42" s="76"/>
      <c r="G42" s="42"/>
      <c r="H42" s="30" t="str">
        <f>IF(D42&gt;0,IF(E42="§ 4270","B/V/1/27",VLOOKUP(D42,roboczy!$C$2:$D$9,2,FALSE)),"")</f>
        <v/>
      </c>
      <c r="I42" s="17" t="str">
        <f t="shared" si="7"/>
        <v/>
      </c>
    </row>
    <row r="43" spans="2:9" ht="15.75" thickBot="1" x14ac:dyDescent="0.3">
      <c r="B43" s="44"/>
      <c r="C43" s="17" t="str">
        <f t="shared" si="6"/>
        <v/>
      </c>
      <c r="D43" s="41"/>
      <c r="E43" s="41"/>
      <c r="F43" s="76"/>
      <c r="G43" s="42"/>
      <c r="H43" s="30" t="str">
        <f>IF(D43&gt;0,IF(E43="§ 4270","B/V/1/27",VLOOKUP(D43,roboczy!$C$2:$D$9,2,FALSE)),"")</f>
        <v/>
      </c>
      <c r="I43" s="17" t="str">
        <f t="shared" si="7"/>
        <v/>
      </c>
    </row>
    <row r="44" spans="2:9" x14ac:dyDescent="0.25">
      <c r="B44" s="33"/>
      <c r="C44" s="104" t="s">
        <v>69</v>
      </c>
      <c r="D44" s="105"/>
      <c r="E44" s="75"/>
      <c r="F44" s="78"/>
      <c r="G44" s="87">
        <f>SUM(G40:G43)</f>
        <v>0</v>
      </c>
      <c r="H44" s="48"/>
      <c r="I44" s="27"/>
    </row>
    <row r="45" spans="2:9" ht="15.75" thickBot="1" x14ac:dyDescent="0.3">
      <c r="B45" s="34"/>
      <c r="C45" s="96" t="str">
        <f>B41</f>
        <v/>
      </c>
      <c r="D45" s="106"/>
      <c r="E45" s="72"/>
      <c r="F45" s="79"/>
      <c r="G45" s="88"/>
      <c r="H45" s="48"/>
      <c r="I45" s="28"/>
    </row>
    <row r="46" spans="2:9" ht="15.75" thickBot="1" x14ac:dyDescent="0.3">
      <c r="B46" s="37" t="s">
        <v>67</v>
      </c>
      <c r="C46" s="17" t="str">
        <f>MID(D46,1,3)</f>
        <v/>
      </c>
      <c r="D46" s="41"/>
      <c r="E46" s="41"/>
      <c r="F46" s="76"/>
      <c r="G46" s="42"/>
      <c r="H46" s="29" t="str">
        <f>IF(D46&gt;0,IF(E46="§ 4270","B/V/1/27",VLOOKUP(D46,roboczy!$C$2:$D$9,2,FALSE)),"")</f>
        <v/>
      </c>
      <c r="I46" s="16" t="str">
        <f>IF(D46&gt;0,"GMMW","")</f>
        <v/>
      </c>
    </row>
    <row r="47" spans="2:9" ht="15.75" thickBot="1" x14ac:dyDescent="0.3">
      <c r="B47" s="35" t="str">
        <f>IF(D46&gt;0,B23+3,"")</f>
        <v/>
      </c>
      <c r="C47" s="17" t="str">
        <f t="shared" ref="C47:C49" si="8">MID(D47,1,3)</f>
        <v/>
      </c>
      <c r="D47" s="41"/>
      <c r="E47" s="41"/>
      <c r="F47" s="76"/>
      <c r="G47" s="42"/>
      <c r="H47" s="30" t="str">
        <f>IF(D47&gt;0,IF(E47="§ 4270","B/V/1/27",VLOOKUP(D47,roboczy!$C$2:$D$9,2,FALSE)),"")</f>
        <v/>
      </c>
      <c r="I47" s="16" t="str">
        <f t="shared" ref="I47:I49" si="9">IF(D47&gt;0,"GMMW","")</f>
        <v/>
      </c>
    </row>
    <row r="48" spans="2:9" ht="15.75" thickBot="1" x14ac:dyDescent="0.3">
      <c r="B48" s="38" t="s">
        <v>68</v>
      </c>
      <c r="C48" s="17" t="str">
        <f t="shared" si="8"/>
        <v/>
      </c>
      <c r="D48" s="41"/>
      <c r="E48" s="41"/>
      <c r="F48" s="76"/>
      <c r="G48" s="42"/>
      <c r="H48" s="30" t="str">
        <f>IF(D48&gt;0,IF(E48="§ 4270","B/V/1/27",VLOOKUP(D48,roboczy!$C$2:$D$9,2,FALSE)),"")</f>
        <v/>
      </c>
      <c r="I48" s="16" t="str">
        <f t="shared" si="9"/>
        <v/>
      </c>
    </row>
    <row r="49" spans="2:9" ht="15.75" thickBot="1" x14ac:dyDescent="0.3">
      <c r="B49" s="45"/>
      <c r="C49" s="17" t="str">
        <f t="shared" si="8"/>
        <v/>
      </c>
      <c r="D49" s="41"/>
      <c r="E49" s="41"/>
      <c r="F49" s="76"/>
      <c r="G49" s="43"/>
      <c r="H49" s="30" t="str">
        <f>IF(D49&gt;0,IF(E49="§ 4270","B/V/1/27",VLOOKUP(D49,roboczy!$C$2:$D$9,2,FALSE)),"")</f>
        <v/>
      </c>
      <c r="I49" s="60" t="str">
        <f t="shared" si="9"/>
        <v/>
      </c>
    </row>
    <row r="50" spans="2:9" x14ac:dyDescent="0.25">
      <c r="B50" s="35"/>
      <c r="C50" s="104" t="s">
        <v>69</v>
      </c>
      <c r="D50" s="105"/>
      <c r="E50" s="18"/>
      <c r="F50" s="19"/>
      <c r="G50" s="22">
        <f>SUM(G46:G49)</f>
        <v>0</v>
      </c>
      <c r="H50" s="63"/>
      <c r="I50" s="57"/>
    </row>
    <row r="51" spans="2:9" ht="15.75" thickBot="1" x14ac:dyDescent="0.3">
      <c r="B51" s="36"/>
      <c r="C51" s="96" t="str">
        <f>B47</f>
        <v/>
      </c>
      <c r="D51" s="106"/>
      <c r="E51" s="23"/>
      <c r="F51" s="21"/>
      <c r="G51" s="62"/>
      <c r="H51" s="64"/>
      <c r="I51" s="59"/>
    </row>
    <row r="52" spans="2:9" ht="16.5" thickBot="1" x14ac:dyDescent="0.3">
      <c r="B52" s="96" t="str">
        <f>"ŁĄCZNA WARTOŚĆ ZAMÓWIENIA"</f>
        <v>ŁĄCZNA WARTOŚĆ ZAMÓWIENIA</v>
      </c>
      <c r="C52" s="97"/>
      <c r="D52" s="97"/>
      <c r="E52" s="97"/>
      <c r="F52" s="97"/>
      <c r="G52" s="127">
        <f>G26+G32+G38+G44+G50</f>
        <v>0</v>
      </c>
      <c r="H52" s="128"/>
      <c r="I52" s="129"/>
    </row>
    <row r="53" spans="2:9" ht="15.75" x14ac:dyDescent="0.25">
      <c r="B53" s="92"/>
      <c r="C53" s="92"/>
      <c r="D53" s="92"/>
      <c r="E53" s="92"/>
      <c r="F53" s="92"/>
      <c r="G53" s="93"/>
      <c r="H53" s="93"/>
      <c r="I53" s="93"/>
    </row>
    <row r="54" spans="2:9" ht="15.75" x14ac:dyDescent="0.25">
      <c r="B54" s="92"/>
      <c r="C54" s="92"/>
      <c r="D54" s="92"/>
      <c r="E54" s="92"/>
      <c r="F54" s="92"/>
      <c r="G54" s="93"/>
      <c r="H54" s="93"/>
      <c r="I54" s="93"/>
    </row>
    <row r="55" spans="2:9" ht="15.75" x14ac:dyDescent="0.25">
      <c r="B55" s="92"/>
      <c r="C55" s="92"/>
      <c r="D55" s="92"/>
      <c r="E55" s="92"/>
      <c r="F55" s="92"/>
      <c r="G55" s="93"/>
      <c r="H55" s="93"/>
      <c r="I55" s="93"/>
    </row>
    <row r="56" spans="2:9" x14ac:dyDescent="0.25">
      <c r="F56" s="122" t="s">
        <v>32</v>
      </c>
      <c r="G56" s="122"/>
      <c r="H56" s="122"/>
    </row>
    <row r="57" spans="2:9" x14ac:dyDescent="0.25">
      <c r="F57" s="121" t="s">
        <v>30</v>
      </c>
      <c r="G57" s="121"/>
      <c r="H57" s="121"/>
    </row>
    <row r="58" spans="2:9" x14ac:dyDescent="0.25">
      <c r="B58" s="9"/>
    </row>
    <row r="59" spans="2:9" x14ac:dyDescent="0.25">
      <c r="B59" s="9"/>
    </row>
    <row r="60" spans="2:9" x14ac:dyDescent="0.25">
      <c r="B60" s="4"/>
    </row>
    <row r="61" spans="2:9" ht="21.75" customHeight="1" x14ac:dyDescent="0.25">
      <c r="B61" s="123" t="s">
        <v>74</v>
      </c>
      <c r="C61" s="123"/>
      <c r="D61" s="123"/>
      <c r="E61" s="123"/>
      <c r="F61" s="123"/>
      <c r="G61" s="123"/>
      <c r="H61" s="123"/>
    </row>
    <row r="62" spans="2:9" x14ac:dyDescent="0.25">
      <c r="B62" s="53" t="s">
        <v>73</v>
      </c>
    </row>
    <row r="63" spans="2:9" x14ac:dyDescent="0.25">
      <c r="B63" s="10"/>
    </row>
    <row r="64" spans="2:9" x14ac:dyDescent="0.25">
      <c r="B64" s="10"/>
    </row>
    <row r="65" spans="2:8" x14ac:dyDescent="0.25"/>
    <row r="66" spans="2:8" x14ac:dyDescent="0.25">
      <c r="E66" s="11"/>
      <c r="F66" s="122" t="s">
        <v>32</v>
      </c>
      <c r="G66" s="122"/>
      <c r="H66" s="122"/>
    </row>
    <row r="67" spans="2:8" x14ac:dyDescent="0.25">
      <c r="B67" s="12"/>
      <c r="F67" s="121" t="s">
        <v>31</v>
      </c>
      <c r="G67" s="121"/>
      <c r="H67" s="121"/>
    </row>
    <row r="68" spans="2:8" x14ac:dyDescent="0.25"/>
    <row r="69" spans="2:8" x14ac:dyDescent="0.25">
      <c r="B69" s="95" t="s">
        <v>11</v>
      </c>
      <c r="C69" s="95"/>
      <c r="D69" s="95"/>
      <c r="E69" s="95"/>
      <c r="F69" s="95"/>
      <c r="G69" s="95"/>
      <c r="H69" s="95"/>
    </row>
    <row r="70" spans="2:8" x14ac:dyDescent="0.25">
      <c r="B70" s="95"/>
      <c r="C70" s="95"/>
      <c r="D70" s="95"/>
      <c r="E70" s="95"/>
      <c r="F70" s="95"/>
      <c r="G70" s="95"/>
      <c r="H70" s="95"/>
    </row>
    <row r="71" spans="2:8" x14ac:dyDescent="0.25">
      <c r="B71" s="46"/>
      <c r="C71" s="46"/>
      <c r="D71" s="46"/>
      <c r="E71" s="46"/>
      <c r="F71" s="46"/>
      <c r="G71" s="46"/>
      <c r="H71" s="46"/>
    </row>
    <row r="72" spans="2:8" x14ac:dyDescent="0.25">
      <c r="B72" s="46"/>
      <c r="C72" s="46"/>
      <c r="D72" s="46"/>
      <c r="E72" s="46"/>
      <c r="F72" s="46"/>
      <c r="G72" s="46"/>
      <c r="H72" s="46"/>
    </row>
    <row r="73" spans="2:8" x14ac:dyDescent="0.25">
      <c r="B73" s="46"/>
      <c r="C73" s="46"/>
      <c r="D73" s="46"/>
      <c r="E73" s="46"/>
      <c r="F73" s="46"/>
      <c r="G73" s="46"/>
      <c r="H73" s="46"/>
    </row>
    <row r="74" spans="2:8" x14ac:dyDescent="0.25">
      <c r="B74" s="46"/>
      <c r="C74" s="46"/>
      <c r="D74" s="46"/>
      <c r="E74" s="46"/>
      <c r="F74" s="122" t="s">
        <v>32</v>
      </c>
      <c r="G74" s="122"/>
      <c r="H74" s="122"/>
    </row>
    <row r="75" spans="2:8" x14ac:dyDescent="0.25">
      <c r="B75" s="46"/>
      <c r="C75" s="46"/>
      <c r="D75" s="46"/>
      <c r="E75" s="46"/>
      <c r="F75" s="121" t="s">
        <v>12</v>
      </c>
      <c r="G75" s="121"/>
      <c r="H75" s="121"/>
    </row>
    <row r="76" spans="2:8" x14ac:dyDescent="0.25">
      <c r="B76" s="46"/>
      <c r="C76" s="46"/>
      <c r="D76" s="46"/>
      <c r="E76" s="46"/>
      <c r="F76" s="46"/>
      <c r="G76" s="46"/>
      <c r="H76" s="46"/>
    </row>
    <row r="77" spans="2:8" x14ac:dyDescent="0.25">
      <c r="B77" s="46"/>
      <c r="C77" s="46"/>
      <c r="D77" s="46"/>
      <c r="E77" s="46"/>
      <c r="F77" s="46"/>
      <c r="G77" s="46"/>
      <c r="H77" s="46"/>
    </row>
    <row r="78" spans="2:8" x14ac:dyDescent="0.25">
      <c r="B78" s="46"/>
      <c r="C78" s="46"/>
      <c r="D78" s="46"/>
      <c r="E78" s="46"/>
      <c r="F78" s="46"/>
      <c r="G78" s="46"/>
      <c r="H78" s="46"/>
    </row>
    <row r="79" spans="2:8" x14ac:dyDescent="0.25">
      <c r="B79" s="13"/>
    </row>
    <row r="80" spans="2:8" x14ac:dyDescent="0.25"/>
    <row r="81" spans="2:8" x14ac:dyDescent="0.25"/>
    <row r="82" spans="2:8" x14ac:dyDescent="0.25"/>
    <row r="83" spans="2:8" x14ac:dyDescent="0.25">
      <c r="B83" s="2"/>
    </row>
    <row r="84" spans="2:8" x14ac:dyDescent="0.25">
      <c r="F84" s="122"/>
      <c r="G84" s="122"/>
      <c r="H84" s="122"/>
    </row>
    <row r="85" spans="2:8" x14ac:dyDescent="0.25">
      <c r="F85" s="121"/>
      <c r="G85" s="121"/>
      <c r="H85" s="121"/>
    </row>
    <row r="86" spans="2:8" x14ac:dyDescent="0.25">
      <c r="B86" s="3"/>
    </row>
    <row r="87" spans="2:8" x14ac:dyDescent="0.25">
      <c r="B87" s="14"/>
    </row>
    <row r="88" spans="2:8" x14ac:dyDescent="0.25"/>
    <row r="89" spans="2:8" x14ac:dyDescent="0.25"/>
    <row r="90" spans="2:8" x14ac:dyDescent="0.25"/>
    <row r="91" spans="2:8" x14ac:dyDescent="0.25"/>
    <row r="92" spans="2:8" x14ac:dyDescent="0.25"/>
    <row r="93" spans="2:8" x14ac:dyDescent="0.25"/>
  </sheetData>
  <sheetProtection algorithmName="SHA-512" hashValue="cOhs423FPDC4njcDTXpWs1c8OUTklJmHV0XAFKjQxI7j55Bih3W4jtxD49BI4jfO1/34gUkp6Kgn+kNyNnbjZg==" saltValue="GrIyo8Zls0UAJhyNtHHMjw==" spinCount="100000" sheet="1" objects="1" scenarios="1"/>
  <mergeCells count="38">
    <mergeCell ref="F85:H85"/>
    <mergeCell ref="F84:H84"/>
    <mergeCell ref="B61:H61"/>
    <mergeCell ref="C10:E10"/>
    <mergeCell ref="F57:H57"/>
    <mergeCell ref="F67:H67"/>
    <mergeCell ref="F66:H66"/>
    <mergeCell ref="B19:I19"/>
    <mergeCell ref="G52:I52"/>
    <mergeCell ref="F56:H56"/>
    <mergeCell ref="B13:H13"/>
    <mergeCell ref="B20:H20"/>
    <mergeCell ref="C38:D38"/>
    <mergeCell ref="C39:D39"/>
    <mergeCell ref="F74:H74"/>
    <mergeCell ref="F75:H75"/>
    <mergeCell ref="C6:G6"/>
    <mergeCell ref="B2:I2"/>
    <mergeCell ref="E15:F15"/>
    <mergeCell ref="E17:F17"/>
    <mergeCell ref="C5:G5"/>
    <mergeCell ref="B9:H9"/>
    <mergeCell ref="B1:I1"/>
    <mergeCell ref="B69:H70"/>
    <mergeCell ref="B52:F52"/>
    <mergeCell ref="B4:H4"/>
    <mergeCell ref="B7:H7"/>
    <mergeCell ref="B11:H11"/>
    <mergeCell ref="B12:H12"/>
    <mergeCell ref="C50:D50"/>
    <mergeCell ref="C51:D51"/>
    <mergeCell ref="C44:D44"/>
    <mergeCell ref="C45:D45"/>
    <mergeCell ref="C32:D32"/>
    <mergeCell ref="C33:D33"/>
    <mergeCell ref="C27:D27"/>
    <mergeCell ref="C26:D26"/>
    <mergeCell ref="B8:I8"/>
  </mergeCells>
  <pageMargins left="0.7" right="0.7" top="0.75" bottom="0.75" header="0.3" footer="0.3"/>
  <pageSetup paperSize="9" scale="78" orientation="portrait" r:id="rId1"/>
  <headerFooter>
    <oddHeader xml:space="preserve">&amp;L&amp;8Załącznik nr 10 do Regulaminy udzielania zamówień publicznych dla ……………………………………………………….     
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roboczy!$E$2:$E$4</xm:f>
          </x14:formula1>
          <xm:sqref>C10:E10</xm:sqref>
        </x14:dataValidation>
        <x14:dataValidation type="list" allowBlank="1" showInputMessage="1" showErrorMessage="1" xr:uid="{00000000-0002-0000-0000-000003000000}">
          <x14:formula1>
            <xm:f>roboczy!$J$1:$J$33</xm:f>
          </x14:formula1>
          <xm:sqref>C5:G5</xm:sqref>
        </x14:dataValidation>
        <x14:dataValidation type="list" allowBlank="1" showInputMessage="1" showErrorMessage="1" xr:uid="{5F4D6050-7721-4EB3-BB71-91245AED5327}">
          <x14:formula1>
            <xm:f>roboczy!$C$2:$C$9</xm:f>
          </x14:formula1>
          <xm:sqref>D22:D25 D28:D31 D34:D37 D40:D43 D46:D49</xm:sqref>
        </x14:dataValidation>
        <x14:dataValidation type="list" allowBlank="1" showInputMessage="1" showErrorMessage="1" xr:uid="{7FA4F3E5-8AE5-4682-94A6-A8467CAF16F5}">
          <x14:formula1>
            <xm:f>roboczy!$H$2:$H$9</xm:f>
          </x14:formula1>
          <xm:sqref>E22:E25 E28:E31 E34:E37 E40:E43 E46:E49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zoomScaleNormal="100" workbookViewId="0">
      <selection activeCell="D27" sqref="D27"/>
    </sheetView>
  </sheetViews>
  <sheetFormatPr defaultColWidth="0" defaultRowHeight="26.25" customHeight="1" x14ac:dyDescent="0.25"/>
  <cols>
    <col min="1" max="1" width="2.7109375" customWidth="1"/>
    <col min="2" max="2" width="17.85546875" customWidth="1"/>
    <col min="3" max="3" width="8.28515625" customWidth="1"/>
    <col min="4" max="4" width="12.7109375" customWidth="1"/>
    <col min="5" max="5" width="12.42578125" customWidth="1"/>
    <col min="6" max="6" width="10.28515625" customWidth="1"/>
    <col min="7" max="7" width="15" customWidth="1"/>
    <col min="8" max="9" width="13.42578125" customWidth="1"/>
    <col min="10" max="10" width="3" customWidth="1"/>
    <col min="11" max="16384" width="9.140625" hidden="1"/>
  </cols>
  <sheetData>
    <row r="1" spans="2:9" ht="15" x14ac:dyDescent="0.25">
      <c r="B1" s="55" t="s">
        <v>77</v>
      </c>
      <c r="C1" s="15"/>
      <c r="D1" s="15"/>
      <c r="E1" s="15"/>
      <c r="F1" s="15"/>
      <c r="G1" s="15"/>
      <c r="H1" s="15"/>
      <c r="I1" s="15"/>
    </row>
    <row r="2" spans="2:9" ht="15" x14ac:dyDescent="0.25">
      <c r="B2" s="4"/>
      <c r="H2" s="54">
        <f ca="1">TODAY()</f>
        <v>45370</v>
      </c>
      <c r="I2" s="54"/>
    </row>
    <row r="3" spans="2:9" ht="15.75" x14ac:dyDescent="0.25">
      <c r="B3" s="94" t="s">
        <v>0</v>
      </c>
      <c r="C3" s="94"/>
      <c r="D3" s="94"/>
      <c r="E3" s="94"/>
      <c r="F3" s="94"/>
      <c r="G3" s="94"/>
      <c r="H3" s="94"/>
      <c r="I3" s="91"/>
    </row>
    <row r="4" spans="2:9" ht="15" x14ac:dyDescent="0.25">
      <c r="B4" s="113" t="s">
        <v>33</v>
      </c>
      <c r="C4" s="113"/>
      <c r="D4" s="113"/>
      <c r="E4" s="113"/>
      <c r="F4" s="113"/>
      <c r="G4" s="113"/>
      <c r="H4" s="113"/>
      <c r="I4" s="113"/>
    </row>
    <row r="5" spans="2:9" ht="15.75" thickBot="1" x14ac:dyDescent="0.3">
      <c r="B5" s="4"/>
    </row>
    <row r="6" spans="2:9" ht="15" x14ac:dyDescent="0.25">
      <c r="B6" s="98"/>
      <c r="C6" s="99"/>
      <c r="D6" s="99"/>
      <c r="E6" s="99"/>
      <c r="F6" s="99"/>
      <c r="G6" s="99"/>
      <c r="H6" s="143"/>
    </row>
    <row r="7" spans="2:9" ht="30" x14ac:dyDescent="0.25">
      <c r="B7" s="49" t="s">
        <v>14</v>
      </c>
      <c r="C7" s="118"/>
      <c r="D7" s="118"/>
      <c r="E7" s="118"/>
      <c r="F7" s="118"/>
      <c r="G7" s="118"/>
      <c r="H7" s="51"/>
    </row>
    <row r="8" spans="2:9" ht="15" x14ac:dyDescent="0.25">
      <c r="B8" s="49"/>
      <c r="C8" s="112" t="s">
        <v>13</v>
      </c>
      <c r="D8" s="112"/>
      <c r="E8" s="112"/>
      <c r="F8" s="112"/>
      <c r="G8" s="112"/>
      <c r="H8" s="5"/>
    </row>
    <row r="9" spans="2:9" ht="15" x14ac:dyDescent="0.25">
      <c r="B9" s="100" t="s">
        <v>1</v>
      </c>
      <c r="C9" s="101"/>
      <c r="D9" s="101"/>
      <c r="E9" s="101"/>
      <c r="F9" s="101"/>
      <c r="G9" s="101"/>
      <c r="H9" s="142"/>
    </row>
    <row r="10" spans="2:9" ht="29.25" customHeight="1" x14ac:dyDescent="0.25">
      <c r="B10" s="139"/>
      <c r="C10" s="140"/>
      <c r="D10" s="140"/>
      <c r="E10" s="140"/>
      <c r="F10" s="140"/>
      <c r="G10" s="140"/>
      <c r="H10" s="141"/>
    </row>
    <row r="11" spans="2:9" ht="15" x14ac:dyDescent="0.25">
      <c r="B11" s="119"/>
      <c r="C11" s="120"/>
      <c r="D11" s="120"/>
      <c r="E11" s="120"/>
      <c r="F11" s="120"/>
      <c r="G11" s="120"/>
      <c r="H11" s="134"/>
    </row>
    <row r="12" spans="2:9" ht="30" x14ac:dyDescent="0.25">
      <c r="B12" s="49" t="s">
        <v>34</v>
      </c>
      <c r="C12" s="118"/>
      <c r="D12" s="118"/>
      <c r="E12" s="118"/>
      <c r="F12" s="50"/>
      <c r="G12" s="50"/>
      <c r="H12" s="1"/>
    </row>
    <row r="13" spans="2:9" ht="15" x14ac:dyDescent="0.25">
      <c r="B13" s="102"/>
      <c r="C13" s="103"/>
      <c r="D13" s="103"/>
      <c r="E13" s="103"/>
      <c r="F13" s="103"/>
      <c r="G13" s="103"/>
      <c r="H13" s="133"/>
    </row>
    <row r="14" spans="2:9" ht="15" x14ac:dyDescent="0.25">
      <c r="B14" s="102" t="s">
        <v>4</v>
      </c>
      <c r="C14" s="103"/>
      <c r="D14" s="103"/>
      <c r="E14" s="103"/>
      <c r="F14" s="103"/>
      <c r="G14" s="103"/>
      <c r="H14" s="133"/>
    </row>
    <row r="15" spans="2:9" ht="15" x14ac:dyDescent="0.25">
      <c r="B15" s="49"/>
      <c r="C15" s="50"/>
      <c r="D15" s="50"/>
      <c r="E15" s="50"/>
      <c r="H15" s="1"/>
    </row>
    <row r="16" spans="2:9" ht="18.75" x14ac:dyDescent="0.25">
      <c r="B16" s="6"/>
      <c r="C16" s="50"/>
      <c r="D16" s="24" t="s">
        <v>5</v>
      </c>
      <c r="E16" s="135"/>
      <c r="F16" s="135"/>
      <c r="H16" s="1"/>
    </row>
    <row r="17" spans="2:9" ht="15" x14ac:dyDescent="0.25">
      <c r="B17" s="49"/>
      <c r="C17" s="50"/>
      <c r="D17" s="25"/>
      <c r="E17" s="58"/>
      <c r="H17" s="1"/>
    </row>
    <row r="18" spans="2:9" ht="18.75" x14ac:dyDescent="0.25">
      <c r="B18" s="49"/>
      <c r="C18" s="50"/>
      <c r="D18" s="24" t="s">
        <v>6</v>
      </c>
      <c r="E18" s="132">
        <f>G32</f>
        <v>0</v>
      </c>
      <c r="F18" s="132"/>
      <c r="H18" s="1"/>
    </row>
    <row r="19" spans="2:9" ht="15" x14ac:dyDescent="0.25">
      <c r="B19" s="49"/>
      <c r="C19" s="50"/>
      <c r="D19" s="50"/>
      <c r="E19" s="50"/>
      <c r="H19" s="1"/>
    </row>
    <row r="20" spans="2:9" ht="15" x14ac:dyDescent="0.25">
      <c r="B20" s="102"/>
      <c r="C20" s="103"/>
      <c r="D20" s="103"/>
      <c r="E20" s="103"/>
      <c r="F20" s="103"/>
      <c r="G20" s="103"/>
      <c r="H20" s="133"/>
    </row>
    <row r="21" spans="2:9" ht="15.75" thickBot="1" x14ac:dyDescent="0.3">
      <c r="B21" s="130" t="s">
        <v>72</v>
      </c>
      <c r="C21" s="131"/>
      <c r="D21" s="131"/>
      <c r="E21" s="131"/>
      <c r="F21" s="131"/>
      <c r="G21" s="131"/>
      <c r="H21" s="136"/>
    </row>
    <row r="22" spans="2:9" thickBot="1" x14ac:dyDescent="0.3">
      <c r="B22" s="71" t="s">
        <v>7</v>
      </c>
      <c r="C22" s="71" t="s">
        <v>8</v>
      </c>
      <c r="D22" s="71" t="s">
        <v>9</v>
      </c>
      <c r="E22" s="71" t="s">
        <v>75</v>
      </c>
      <c r="F22" s="71" t="s">
        <v>76</v>
      </c>
      <c r="G22" s="71" t="s">
        <v>19</v>
      </c>
      <c r="H22" s="71" t="s">
        <v>15</v>
      </c>
      <c r="I22" s="65"/>
    </row>
    <row r="23" spans="2:9" ht="15.75" thickBot="1" x14ac:dyDescent="0.3">
      <c r="B23" s="66"/>
      <c r="C23" s="17" t="str">
        <f>MID(D23,1,3)</f>
        <v/>
      </c>
      <c r="D23" s="41"/>
      <c r="E23" s="41"/>
      <c r="F23" s="82"/>
      <c r="G23" s="42"/>
      <c r="H23" s="30" t="str">
        <f>IF(D23&gt;0,"ND","")</f>
        <v/>
      </c>
      <c r="I23" s="48"/>
    </row>
    <row r="24" spans="2:9" ht="15.75" thickBot="1" x14ac:dyDescent="0.3">
      <c r="B24" s="39" t="s">
        <v>67</v>
      </c>
      <c r="C24" s="17" t="str">
        <f t="shared" ref="C24:C29" si="0">MID(D24,1,3)</f>
        <v/>
      </c>
      <c r="D24" s="41"/>
      <c r="E24" s="41"/>
      <c r="F24" s="82"/>
      <c r="G24" s="42"/>
      <c r="H24" s="29" t="str">
        <f t="shared" ref="H24:H29" si="1">IF(D24&gt;0,"ND","")</f>
        <v/>
      </c>
      <c r="I24" s="48"/>
    </row>
    <row r="25" spans="2:9" ht="15.75" thickBot="1" x14ac:dyDescent="0.3">
      <c r="B25" s="33">
        <f ca="1">YEAR(H2)</f>
        <v>2024</v>
      </c>
      <c r="C25" s="17" t="str">
        <f t="shared" si="0"/>
        <v/>
      </c>
      <c r="D25" s="41"/>
      <c r="E25" s="41"/>
      <c r="F25" s="82"/>
      <c r="G25" s="42"/>
      <c r="H25" s="29" t="str">
        <f t="shared" si="1"/>
        <v/>
      </c>
      <c r="I25" s="48"/>
    </row>
    <row r="26" spans="2:9" ht="15.75" thickBot="1" x14ac:dyDescent="0.3">
      <c r="B26" s="39" t="s">
        <v>68</v>
      </c>
      <c r="C26" s="17" t="str">
        <f t="shared" si="0"/>
        <v/>
      </c>
      <c r="D26" s="41"/>
      <c r="E26" s="41"/>
      <c r="F26" s="82"/>
      <c r="G26" s="42"/>
      <c r="H26" s="29" t="str">
        <f t="shared" si="1"/>
        <v/>
      </c>
      <c r="I26" s="48"/>
    </row>
    <row r="27" spans="2:9" ht="15.75" thickBot="1" x14ac:dyDescent="0.3">
      <c r="B27" s="44"/>
      <c r="C27" s="17" t="str">
        <f t="shared" si="0"/>
        <v/>
      </c>
      <c r="D27" s="41"/>
      <c r="E27" s="41"/>
      <c r="F27" s="82"/>
      <c r="G27" s="42"/>
      <c r="H27" s="29" t="str">
        <f t="shared" si="1"/>
        <v/>
      </c>
      <c r="I27" s="48"/>
    </row>
    <row r="28" spans="2:9" ht="15.75" thickBot="1" x14ac:dyDescent="0.3">
      <c r="B28" s="66"/>
      <c r="C28" s="17" t="str">
        <f t="shared" si="0"/>
        <v/>
      </c>
      <c r="D28" s="41"/>
      <c r="E28" s="41"/>
      <c r="F28" s="82"/>
      <c r="G28" s="42"/>
      <c r="H28" s="29" t="str">
        <f t="shared" si="1"/>
        <v/>
      </c>
      <c r="I28" s="48"/>
    </row>
    <row r="29" spans="2:9" ht="15.75" thickBot="1" x14ac:dyDescent="0.3">
      <c r="B29" s="66"/>
      <c r="C29" s="17" t="str">
        <f t="shared" si="0"/>
        <v/>
      </c>
      <c r="D29" s="41"/>
      <c r="E29" s="41"/>
      <c r="F29" s="83"/>
      <c r="G29" s="43"/>
      <c r="H29" s="69" t="str">
        <f t="shared" si="1"/>
        <v/>
      </c>
      <c r="I29" s="48"/>
    </row>
    <row r="30" spans="2:9" ht="15" x14ac:dyDescent="0.25">
      <c r="B30" s="33"/>
      <c r="C30" s="137" t="s">
        <v>69</v>
      </c>
      <c r="D30" s="105"/>
      <c r="E30" s="18"/>
      <c r="F30" s="19"/>
      <c r="G30" s="87">
        <f>SUM(G23:G29)</f>
        <v>0</v>
      </c>
      <c r="H30" s="26"/>
    </row>
    <row r="31" spans="2:9" ht="15.75" thickBot="1" x14ac:dyDescent="0.3">
      <c r="B31" s="67"/>
      <c r="C31" s="97">
        <f ca="1">B25</f>
        <v>2024</v>
      </c>
      <c r="D31" s="106"/>
      <c r="E31" s="20"/>
      <c r="F31" s="68"/>
      <c r="G31" s="84"/>
      <c r="H31" s="17"/>
    </row>
    <row r="32" spans="2:9" ht="16.5" thickBot="1" x14ac:dyDescent="0.3">
      <c r="B32" s="96" t="str">
        <f>"ŁĄCZNA WARTOŚĆ ZAMÓWIENIA"</f>
        <v>ŁĄCZNA WARTOŚĆ ZAMÓWIENIA</v>
      </c>
      <c r="C32" s="97"/>
      <c r="D32" s="97"/>
      <c r="E32" s="97"/>
      <c r="F32" s="97"/>
      <c r="G32" s="89">
        <f>G30</f>
        <v>0</v>
      </c>
      <c r="H32" s="90"/>
    </row>
    <row r="33" spans="2:9" ht="15" x14ac:dyDescent="0.25">
      <c r="B33" s="7"/>
    </row>
    <row r="34" spans="2:9" ht="15" x14ac:dyDescent="0.25">
      <c r="B34" s="8"/>
    </row>
    <row r="35" spans="2:9" ht="15" x14ac:dyDescent="0.25">
      <c r="B35" s="8"/>
    </row>
    <row r="36" spans="2:9" ht="15" x14ac:dyDescent="0.25">
      <c r="F36" s="122" t="s">
        <v>32</v>
      </c>
      <c r="G36" s="122"/>
      <c r="H36" s="122"/>
      <c r="I36" s="48"/>
    </row>
    <row r="37" spans="2:9" ht="15" x14ac:dyDescent="0.25">
      <c r="F37" s="121" t="s">
        <v>30</v>
      </c>
      <c r="G37" s="121"/>
      <c r="H37" s="121"/>
      <c r="I37" s="47"/>
    </row>
    <row r="38" spans="2:9" ht="15" x14ac:dyDescent="0.25">
      <c r="B38" s="9"/>
    </row>
    <row r="39" spans="2:9" ht="26.25" customHeight="1" x14ac:dyDescent="0.25">
      <c r="B39" s="138" t="str">
        <f ca="1">"1. Środki na rok "&amp;YEAR(H2)&amp;" zostały zabezpieczone w planie wydzielonego rachunku dochodów Wnioskodawcy."</f>
        <v>1. Środki na rok 2024 zostały zabezpieczone w planie wydzielonego rachunku dochodów Wnioskodawcy.</v>
      </c>
      <c r="C39" s="138"/>
      <c r="D39" s="138"/>
      <c r="E39" s="138"/>
      <c r="F39" s="138"/>
      <c r="G39" s="138"/>
      <c r="H39" s="138"/>
      <c r="I39" s="52"/>
    </row>
    <row r="40" spans="2:9" ht="26.25" customHeight="1" x14ac:dyDescent="0.25">
      <c r="B40" s="10"/>
    </row>
    <row r="41" spans="2:9" ht="26.25" customHeight="1" x14ac:dyDescent="0.25">
      <c r="B41" s="10"/>
    </row>
    <row r="43" spans="2:9" ht="26.25" customHeight="1" x14ac:dyDescent="0.25">
      <c r="E43" s="11"/>
      <c r="F43" s="122" t="s">
        <v>32</v>
      </c>
      <c r="G43" s="122"/>
      <c r="H43" s="122"/>
      <c r="I43" s="48"/>
    </row>
    <row r="44" spans="2:9" ht="26.25" customHeight="1" x14ac:dyDescent="0.25">
      <c r="B44" s="12"/>
      <c r="F44" s="121" t="s">
        <v>31</v>
      </c>
      <c r="G44" s="121"/>
      <c r="H44" s="121"/>
      <c r="I44" s="47"/>
    </row>
    <row r="46" spans="2:9" ht="26.25" customHeight="1" x14ac:dyDescent="0.25">
      <c r="B46" s="95" t="s">
        <v>11</v>
      </c>
      <c r="C46" s="95"/>
      <c r="D46" s="95"/>
      <c r="E46" s="95"/>
      <c r="F46" s="95"/>
      <c r="G46" s="95"/>
      <c r="H46" s="95"/>
      <c r="I46" s="46"/>
    </row>
    <row r="47" spans="2:9" ht="26.25" customHeight="1" x14ac:dyDescent="0.25">
      <c r="B47" s="95"/>
      <c r="C47" s="95"/>
      <c r="D47" s="95"/>
      <c r="E47" s="95"/>
      <c r="F47" s="95"/>
      <c r="G47" s="95"/>
      <c r="H47" s="95"/>
      <c r="I47" s="46"/>
    </row>
    <row r="50" spans="2:9" ht="26.25" customHeight="1" x14ac:dyDescent="0.25">
      <c r="B50" s="2"/>
    </row>
    <row r="51" spans="2:9" ht="26.25" customHeight="1" x14ac:dyDescent="0.25">
      <c r="F51" s="122" t="s">
        <v>32</v>
      </c>
      <c r="G51" s="122"/>
      <c r="H51" s="122"/>
      <c r="I51" s="48"/>
    </row>
    <row r="52" spans="2:9" ht="26.25" customHeight="1" x14ac:dyDescent="0.25">
      <c r="F52" s="121" t="s">
        <v>12</v>
      </c>
      <c r="G52" s="121"/>
      <c r="H52" s="121"/>
      <c r="I52" s="47"/>
    </row>
  </sheetData>
  <sheetProtection algorithmName="SHA-512" hashValue="tzP/A46klX815pbODygdHyyASQmQRfM+9DTwhklN253ZzbB7MkEZShsELb5715bFAkydsLxTRO/G+Duw+sQbvw==" saltValue="g+C0huq2MiDpRt+EjIaKjA==" spinCount="100000" sheet="1" objects="1" scenarios="1"/>
  <mergeCells count="26">
    <mergeCell ref="B10:H10"/>
    <mergeCell ref="B3:H3"/>
    <mergeCell ref="B9:H9"/>
    <mergeCell ref="B6:H6"/>
    <mergeCell ref="C7:G7"/>
    <mergeCell ref="C8:G8"/>
    <mergeCell ref="B4:I4"/>
    <mergeCell ref="B21:H21"/>
    <mergeCell ref="C30:D30"/>
    <mergeCell ref="B32:F32"/>
    <mergeCell ref="F36:H36"/>
    <mergeCell ref="F52:H52"/>
    <mergeCell ref="F43:H43"/>
    <mergeCell ref="F44:H44"/>
    <mergeCell ref="B46:H47"/>
    <mergeCell ref="F51:H51"/>
    <mergeCell ref="F37:H37"/>
    <mergeCell ref="B39:H39"/>
    <mergeCell ref="C31:D31"/>
    <mergeCell ref="E18:F18"/>
    <mergeCell ref="B20:H20"/>
    <mergeCell ref="B11:H11"/>
    <mergeCell ref="C12:E12"/>
    <mergeCell ref="B13:H13"/>
    <mergeCell ref="B14:H14"/>
    <mergeCell ref="E16:F1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roboczy!$J$2:$J$33</xm:f>
          </x14:formula1>
          <xm:sqref>C7</xm:sqref>
        </x14:dataValidation>
        <x14:dataValidation type="list" allowBlank="1" showInputMessage="1" showErrorMessage="1" xr:uid="{00000000-0002-0000-0100-000001000000}">
          <x14:formula1>
            <xm:f>roboczy!$E$2:$E$4</xm:f>
          </x14:formula1>
          <xm:sqref>C12:E12</xm:sqref>
        </x14:dataValidation>
        <x14:dataValidation type="list" allowBlank="1" showInputMessage="1" showErrorMessage="1" xr:uid="{AD5CDB27-54FE-4326-803C-20C6D5474420}">
          <x14:formula1>
            <xm:f>roboczy!$C$2:$C$9</xm:f>
          </x14:formula1>
          <xm:sqref>D23:D29</xm:sqref>
        </x14:dataValidation>
        <x14:dataValidation type="list" allowBlank="1" showInputMessage="1" showErrorMessage="1" xr:uid="{EE815014-29E0-4739-A0F7-9ABF21994B49}">
          <x14:formula1>
            <xm:f>roboczy!$H$2:$H$9</xm:f>
          </x14:formula1>
          <xm:sqref>E23:E29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J33"/>
  <sheetViews>
    <sheetView workbookViewId="0">
      <selection activeCell="H10" sqref="H10"/>
    </sheetView>
  </sheetViews>
  <sheetFormatPr defaultRowHeight="15" x14ac:dyDescent="0.25"/>
  <cols>
    <col min="4" max="4" width="12.7109375" customWidth="1"/>
    <col min="10" max="10" width="41.140625" bestFit="1" customWidth="1"/>
  </cols>
  <sheetData>
    <row r="1" spans="3:10" x14ac:dyDescent="0.25">
      <c r="J1" t="s">
        <v>78</v>
      </c>
    </row>
    <row r="2" spans="3:10" x14ac:dyDescent="0.25">
      <c r="C2">
        <v>80101</v>
      </c>
      <c r="D2" t="s">
        <v>70</v>
      </c>
      <c r="E2" t="s">
        <v>2</v>
      </c>
      <c r="H2" t="s">
        <v>20</v>
      </c>
      <c r="J2" s="31" t="s">
        <v>53</v>
      </c>
    </row>
    <row r="3" spans="3:10" x14ac:dyDescent="0.25">
      <c r="C3">
        <v>80103</v>
      </c>
      <c r="D3" t="s">
        <v>24</v>
      </c>
      <c r="E3" t="s">
        <v>16</v>
      </c>
      <c r="H3" t="s">
        <v>21</v>
      </c>
      <c r="J3" s="32" t="s">
        <v>54</v>
      </c>
    </row>
    <row r="4" spans="3:10" x14ac:dyDescent="0.25">
      <c r="C4">
        <v>80104</v>
      </c>
      <c r="D4" t="s">
        <v>25</v>
      </c>
      <c r="E4" t="s">
        <v>3</v>
      </c>
      <c r="H4" t="s">
        <v>17</v>
      </c>
      <c r="J4" s="31" t="s">
        <v>37</v>
      </c>
    </row>
    <row r="5" spans="3:10" x14ac:dyDescent="0.25">
      <c r="C5">
        <v>80148</v>
      </c>
      <c r="D5" t="s">
        <v>26</v>
      </c>
      <c r="H5" t="s">
        <v>22</v>
      </c>
      <c r="J5" s="32" t="s">
        <v>38</v>
      </c>
    </row>
    <row r="6" spans="3:10" x14ac:dyDescent="0.25">
      <c r="C6">
        <v>80107</v>
      </c>
      <c r="D6" t="s">
        <v>27</v>
      </c>
      <c r="H6" t="s">
        <v>23</v>
      </c>
      <c r="J6" s="31" t="s">
        <v>39</v>
      </c>
    </row>
    <row r="7" spans="3:10" x14ac:dyDescent="0.25">
      <c r="C7">
        <v>85404</v>
      </c>
      <c r="D7" t="s">
        <v>29</v>
      </c>
      <c r="H7" t="s">
        <v>18</v>
      </c>
      <c r="J7" s="32" t="s">
        <v>40</v>
      </c>
    </row>
    <row r="8" spans="3:10" x14ac:dyDescent="0.25">
      <c r="C8">
        <v>85406</v>
      </c>
      <c r="D8" t="s">
        <v>28</v>
      </c>
      <c r="H8" t="s">
        <v>81</v>
      </c>
      <c r="J8" s="31" t="s">
        <v>41</v>
      </c>
    </row>
    <row r="9" spans="3:10" x14ac:dyDescent="0.25">
      <c r="C9">
        <v>80120</v>
      </c>
      <c r="D9" t="s">
        <v>80</v>
      </c>
      <c r="H9" t="s">
        <v>82</v>
      </c>
      <c r="J9" s="32" t="s">
        <v>42</v>
      </c>
    </row>
    <row r="10" spans="3:10" x14ac:dyDescent="0.25">
      <c r="J10" s="31" t="s">
        <v>43</v>
      </c>
    </row>
    <row r="11" spans="3:10" x14ac:dyDescent="0.25">
      <c r="J11" s="32" t="s">
        <v>44</v>
      </c>
    </row>
    <row r="12" spans="3:10" x14ac:dyDescent="0.25">
      <c r="J12" s="31" t="s">
        <v>45</v>
      </c>
    </row>
    <row r="13" spans="3:10" x14ac:dyDescent="0.25">
      <c r="J13" s="32" t="s">
        <v>46</v>
      </c>
    </row>
    <row r="14" spans="3:10" x14ac:dyDescent="0.25">
      <c r="J14" s="31" t="s">
        <v>47</v>
      </c>
    </row>
    <row r="15" spans="3:10" x14ac:dyDescent="0.25">
      <c r="J15" s="32" t="s">
        <v>48</v>
      </c>
    </row>
    <row r="16" spans="3:10" x14ac:dyDescent="0.25">
      <c r="J16" s="31" t="s">
        <v>49</v>
      </c>
    </row>
    <row r="17" spans="10:10" x14ac:dyDescent="0.25">
      <c r="J17" s="32" t="s">
        <v>50</v>
      </c>
    </row>
    <row r="18" spans="10:10" x14ac:dyDescent="0.25">
      <c r="J18" s="31" t="s">
        <v>51</v>
      </c>
    </row>
    <row r="19" spans="10:10" x14ac:dyDescent="0.25">
      <c r="J19" s="32" t="s">
        <v>52</v>
      </c>
    </row>
    <row r="20" spans="10:10" x14ac:dyDescent="0.25">
      <c r="J20" s="31" t="s">
        <v>63</v>
      </c>
    </row>
    <row r="21" spans="10:10" x14ac:dyDescent="0.25">
      <c r="J21" s="32" t="s">
        <v>55</v>
      </c>
    </row>
    <row r="22" spans="10:10" x14ac:dyDescent="0.25">
      <c r="J22" s="31" t="s">
        <v>56</v>
      </c>
    </row>
    <row r="23" spans="10:10" x14ac:dyDescent="0.25">
      <c r="J23" s="32" t="s">
        <v>57</v>
      </c>
    </row>
    <row r="24" spans="10:10" x14ac:dyDescent="0.25">
      <c r="J24" s="31" t="s">
        <v>58</v>
      </c>
    </row>
    <row r="25" spans="10:10" x14ac:dyDescent="0.25">
      <c r="J25" s="32" t="s">
        <v>59</v>
      </c>
    </row>
    <row r="26" spans="10:10" x14ac:dyDescent="0.25">
      <c r="J26" s="31" t="s">
        <v>60</v>
      </c>
    </row>
    <row r="27" spans="10:10" x14ac:dyDescent="0.25">
      <c r="J27" s="32" t="s">
        <v>61</v>
      </c>
    </row>
    <row r="28" spans="10:10" x14ac:dyDescent="0.25">
      <c r="J28" s="31" t="s">
        <v>62</v>
      </c>
    </row>
    <row r="29" spans="10:10" x14ac:dyDescent="0.25">
      <c r="J29" s="32" t="s">
        <v>64</v>
      </c>
    </row>
    <row r="30" spans="10:10" x14ac:dyDescent="0.25">
      <c r="J30" s="31" t="s">
        <v>65</v>
      </c>
    </row>
    <row r="31" spans="10:10" x14ac:dyDescent="0.25">
      <c r="J31" s="32" t="s">
        <v>66</v>
      </c>
    </row>
    <row r="32" spans="10:10" x14ac:dyDescent="0.25">
      <c r="J32" s="31" t="s">
        <v>35</v>
      </c>
    </row>
    <row r="33" spans="10:10" x14ac:dyDescent="0.25">
      <c r="J33" s="32" t="s">
        <v>36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BUDŻET</vt:lpstr>
      <vt:lpstr>wydzielony rachunek dochodów</vt:lpstr>
      <vt:lpstr>roboczy</vt:lpstr>
      <vt:lpstr>BUDŻET!_edn1</vt:lpstr>
      <vt:lpstr>BUDŻET!_ednref1</vt:lpstr>
      <vt:lpstr>BUDŻET!_ftn1</vt:lpstr>
      <vt:lpstr>BUDŻET!_ftnref1</vt:lpstr>
      <vt:lpstr>BUDŻET!Obszar_wydruku</vt:lpstr>
      <vt:lpstr>'wydzielony rachunek dochodów'!Obszar_wydruku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Chabros</dc:creator>
  <cp:lastModifiedBy>Andrzej Biechowiak</cp:lastModifiedBy>
  <cp:lastPrinted>2023-02-13T11:04:45Z</cp:lastPrinted>
  <dcterms:created xsi:type="dcterms:W3CDTF">2020-01-16T07:12:34Z</dcterms:created>
  <dcterms:modified xsi:type="dcterms:W3CDTF">2024-03-19T09:45:31Z</dcterms:modified>
</cp:coreProperties>
</file>